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Прайс " sheetId="1" r:id="rId1"/>
  </sheets>
  <definedNames>
    <definedName name="_xlnm.Print_Area" localSheetId="0">'Прайс '!$A$1:$X$21</definedName>
  </definedNames>
  <calcPr calcId="124519"/>
</workbook>
</file>

<file path=xl/calcChain.xml><?xml version="1.0" encoding="utf-8"?>
<calcChain xmlns="http://schemas.openxmlformats.org/spreadsheetml/2006/main">
  <c r="A12" i="1"/>
  <c r="A13" s="1"/>
  <c r="A14" s="1"/>
  <c r="A15" s="1"/>
  <c r="A16" s="1"/>
  <c r="A17" s="1"/>
  <c r="A18" s="1"/>
  <c r="A19" s="1"/>
  <c r="A20" s="1"/>
  <c r="A21" s="1"/>
  <c r="A11"/>
  <c r="A10"/>
  <c r="F21" l="1"/>
  <c r="F18" l="1"/>
  <c r="F19"/>
  <c r="F20"/>
  <c r="X20" s="1"/>
  <c r="W20" s="1"/>
  <c r="X19"/>
  <c r="W19" s="1"/>
  <c r="F17" l="1"/>
  <c r="X17" s="1"/>
  <c r="W17" s="1"/>
  <c r="F16"/>
  <c r="X16" s="1"/>
  <c r="W16" s="1"/>
  <c r="F15"/>
  <c r="X15" s="1"/>
  <c r="W15" s="1"/>
  <c r="F14"/>
  <c r="X14" s="1"/>
  <c r="W14" s="1"/>
  <c r="F13"/>
  <c r="X13" s="1"/>
  <c r="W13" s="1"/>
  <c r="X21" l="1"/>
  <c r="W21" s="1"/>
  <c r="X18"/>
  <c r="W18" s="1"/>
  <c r="F12"/>
  <c r="X12" s="1"/>
  <c r="W12" s="1"/>
  <c r="F11"/>
  <c r="X11" s="1"/>
  <c r="F10"/>
  <c r="X10" s="1"/>
  <c r="W10" s="1"/>
  <c r="F9"/>
  <c r="X9" s="1"/>
  <c r="W9" s="1"/>
  <c r="F8"/>
  <c r="X8" s="1"/>
  <c r="W8" s="1"/>
  <c r="F7"/>
  <c r="X7" s="1"/>
  <c r="W7" s="1"/>
  <c r="F6"/>
  <c r="X6" s="1"/>
  <c r="W6" s="1"/>
  <c r="F5"/>
  <c r="X5" s="1"/>
  <c r="W5" s="1"/>
  <c r="W11" l="1"/>
</calcChain>
</file>

<file path=xl/sharedStrings.xml><?xml version="1.0" encoding="utf-8"?>
<sst xmlns="http://schemas.openxmlformats.org/spreadsheetml/2006/main" count="130" uniqueCount="48">
  <si>
    <t>№ п/п</t>
  </si>
  <si>
    <t>Собственник участка</t>
  </si>
  <si>
    <t>55:20:191201:</t>
  </si>
  <si>
    <t>Площадь,  сот</t>
  </si>
  <si>
    <t>Стоимость</t>
  </si>
  <si>
    <t>Коммуникаци</t>
  </si>
  <si>
    <t>Дороги</t>
  </si>
  <si>
    <t>Дорога стоимость</t>
  </si>
  <si>
    <t>Ограничения</t>
  </si>
  <si>
    <t>Рельеф</t>
  </si>
  <si>
    <t>Примечания</t>
  </si>
  <si>
    <t>Дополнит. опции</t>
  </si>
  <si>
    <t>Конечная стоимость</t>
  </si>
  <si>
    <t>за сотку</t>
  </si>
  <si>
    <t>за участок</t>
  </si>
  <si>
    <t>Эл-во</t>
  </si>
  <si>
    <t>Газ</t>
  </si>
  <si>
    <t>Вода</t>
  </si>
  <si>
    <t>нет</t>
  </si>
  <si>
    <t>бетонка</t>
  </si>
  <si>
    <t>асфальт</t>
  </si>
  <si>
    <t>б/о</t>
  </si>
  <si>
    <t>тип огранич</t>
  </si>
  <si>
    <t>неликвид</t>
  </si>
  <si>
    <t>вид</t>
  </si>
  <si>
    <t>рекомендации</t>
  </si>
  <si>
    <t>Опция</t>
  </si>
  <si>
    <t>Булкин С. В. 2014</t>
  </si>
  <si>
    <t>есть</t>
  </si>
  <si>
    <t>*</t>
  </si>
  <si>
    <t>ровный</t>
  </si>
  <si>
    <t>забор</t>
  </si>
  <si>
    <t>Булкин С. В. 2017</t>
  </si>
  <si>
    <t>ЛЕС</t>
  </si>
  <si>
    <t>яма</t>
  </si>
  <si>
    <t>проверить</t>
  </si>
  <si>
    <t>перенос инфраструктуры с 1088</t>
  </si>
  <si>
    <t>ЛЭП</t>
  </si>
  <si>
    <t>Продажа только вместе с участком 1483</t>
  </si>
  <si>
    <t>полностью под ЛЭП, только под огород, продажа без коммуникаций вместе с участком 1191</t>
  </si>
  <si>
    <t>ВЗУ</t>
  </si>
  <si>
    <t>продажа с 1191 ЛЭП</t>
  </si>
  <si>
    <t>продажа с 1483</t>
  </si>
  <si>
    <t>Коммуникации стоимость</t>
  </si>
  <si>
    <t>да</t>
  </si>
  <si>
    <t xml:space="preserve">нет </t>
  </si>
  <si>
    <t>озеро</t>
  </si>
  <si>
    <t xml:space="preserve">Прайс-лист земельных участков в коттеджном поселке "Новая Ракитинка" на 07.04.2022г.
1. Правая въездная группа, озерная группа 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</si>
</sst>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2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1">
    <xf numFmtId="0" fontId="0" fillId="0" borderId="0" xfId="0"/>
    <xf numFmtId="3" fontId="1" fillId="0" borderId="10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vertical="center" wrapText="1"/>
    </xf>
    <xf numFmtId="0" fontId="0" fillId="2" borderId="0" xfId="0" applyFill="1"/>
    <xf numFmtId="0" fontId="4" fillId="2" borderId="0" xfId="0" applyFont="1" applyFill="1"/>
    <xf numFmtId="3" fontId="2" fillId="3" borderId="12" xfId="0" applyNumberFormat="1" applyFont="1" applyFill="1" applyBorder="1" applyAlignment="1">
      <alignment horizontal="center" vertical="center" shrinkToFit="1"/>
    </xf>
    <xf numFmtId="3" fontId="2" fillId="3" borderId="13" xfId="0" applyNumberFormat="1" applyFont="1" applyFill="1" applyBorder="1" applyAlignment="1">
      <alignment horizontal="center" vertical="center" shrinkToFit="1"/>
    </xf>
    <xf numFmtId="3" fontId="2" fillId="3" borderId="15" xfId="0" applyNumberFormat="1" applyFont="1" applyFill="1" applyBorder="1" applyAlignment="1">
      <alignment horizontal="center" vertical="center" shrinkToFit="1"/>
    </xf>
    <xf numFmtId="3" fontId="2" fillId="3" borderId="16" xfId="0" applyNumberFormat="1" applyFont="1" applyFill="1" applyBorder="1" applyAlignment="1">
      <alignment horizontal="center" vertical="center" shrinkToFit="1"/>
    </xf>
    <xf numFmtId="0" fontId="3" fillId="3" borderId="15" xfId="0" applyFont="1" applyFill="1" applyBorder="1" applyAlignment="1">
      <alignment horizontal="center" vertical="center" shrinkToFit="1"/>
    </xf>
    <xf numFmtId="164" fontId="6" fillId="3" borderId="17" xfId="0" applyNumberFormat="1" applyFont="1" applyFill="1" applyBorder="1" applyAlignment="1">
      <alignment horizontal="center" vertical="center" wrapText="1" shrinkToFit="1"/>
    </xf>
    <xf numFmtId="164" fontId="6" fillId="3" borderId="13" xfId="0" applyNumberFormat="1" applyFont="1" applyFill="1" applyBorder="1" applyAlignment="1">
      <alignment horizontal="center" vertical="center" wrapText="1" shrinkToFit="1"/>
    </xf>
    <xf numFmtId="3" fontId="6" fillId="3" borderId="16" xfId="0" applyNumberFormat="1" applyFont="1" applyFill="1" applyBorder="1" applyAlignment="1">
      <alignment horizontal="center" vertical="center" wrapText="1" shrinkToFit="1"/>
    </xf>
    <xf numFmtId="164" fontId="5" fillId="4" borderId="0" xfId="0" applyNumberFormat="1" applyFont="1" applyFill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shrinkToFit="1"/>
    </xf>
    <xf numFmtId="3" fontId="5" fillId="4" borderId="0" xfId="0" applyNumberFormat="1" applyFont="1" applyFill="1" applyAlignment="1">
      <alignment horizontal="center" vertical="center" wrapText="1"/>
    </xf>
    <xf numFmtId="164" fontId="5" fillId="4" borderId="15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3" fontId="5" fillId="2" borderId="0" xfId="0" applyNumberFormat="1" applyFont="1" applyFill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 wrapText="1"/>
    </xf>
    <xf numFmtId="164" fontId="5" fillId="2" borderId="0" xfId="0" applyNumberFormat="1" applyFont="1" applyFill="1" applyAlignment="1">
      <alignment horizontal="center" vertical="center" wrapText="1"/>
    </xf>
    <xf numFmtId="164" fontId="5" fillId="4" borderId="14" xfId="0" applyNumberFormat="1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shrinkToFit="1"/>
    </xf>
    <xf numFmtId="0" fontId="5" fillId="4" borderId="22" xfId="0" applyFont="1" applyFill="1" applyBorder="1" applyAlignment="1">
      <alignment horizontal="center" vertical="center" shrinkToFit="1"/>
    </xf>
    <xf numFmtId="3" fontId="2" fillId="3" borderId="21" xfId="0" applyNumberFormat="1" applyFont="1" applyFill="1" applyBorder="1" applyAlignment="1">
      <alignment horizontal="center" vertical="center" shrinkToFit="1"/>
    </xf>
    <xf numFmtId="3" fontId="5" fillId="3" borderId="13" xfId="0" applyNumberFormat="1" applyFont="1" applyFill="1" applyBorder="1" applyAlignment="1">
      <alignment horizontal="center" vertical="center" shrinkToFit="1"/>
    </xf>
    <xf numFmtId="3" fontId="2" fillId="3" borderId="14" xfId="0" applyNumberFormat="1" applyFont="1" applyFill="1" applyBorder="1" applyAlignment="1">
      <alignment horizontal="center" vertical="center" shrinkToFit="1"/>
    </xf>
    <xf numFmtId="0" fontId="3" fillId="3" borderId="21" xfId="0" applyFont="1" applyFill="1" applyBorder="1" applyAlignment="1">
      <alignment horizontal="center" vertical="center" shrinkToFit="1"/>
    </xf>
    <xf numFmtId="164" fontId="5" fillId="4" borderId="21" xfId="0" applyNumberFormat="1" applyFont="1" applyFill="1" applyBorder="1" applyAlignment="1">
      <alignment horizontal="center" vertical="center" wrapText="1"/>
    </xf>
    <xf numFmtId="3" fontId="2" fillId="3" borderId="19" xfId="0" applyNumberFormat="1" applyFont="1" applyFill="1" applyBorder="1" applyAlignment="1">
      <alignment horizontal="center" vertical="center" shrinkToFit="1"/>
    </xf>
    <xf numFmtId="3" fontId="2" fillId="4" borderId="19" xfId="0" applyNumberFormat="1" applyFont="1" applyFill="1" applyBorder="1" applyAlignment="1">
      <alignment horizontal="center" vertical="center" shrinkToFit="1"/>
    </xf>
    <xf numFmtId="0" fontId="5" fillId="3" borderId="14" xfId="0" applyFont="1" applyFill="1" applyBorder="1" applyAlignment="1">
      <alignment horizontal="center" vertical="center" shrinkToFit="1"/>
    </xf>
    <xf numFmtId="3" fontId="5" fillId="4" borderId="19" xfId="0" applyNumberFormat="1" applyFont="1" applyFill="1" applyBorder="1" applyAlignment="1">
      <alignment horizontal="center" vertical="center" shrinkToFit="1"/>
    </xf>
    <xf numFmtId="164" fontId="5" fillId="3" borderId="25" xfId="0" applyNumberFormat="1" applyFont="1" applyFill="1" applyBorder="1" applyAlignment="1">
      <alignment horizontal="center" vertical="center" shrinkToFit="1"/>
    </xf>
    <xf numFmtId="164" fontId="5" fillId="4" borderId="25" xfId="0" applyNumberFormat="1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shrinkToFit="1"/>
    </xf>
    <xf numFmtId="164" fontId="5" fillId="4" borderId="19" xfId="0" applyNumberFormat="1" applyFont="1" applyFill="1" applyBorder="1" applyAlignment="1">
      <alignment horizontal="center" vertical="center" shrinkToFit="1"/>
    </xf>
    <xf numFmtId="164" fontId="5" fillId="4" borderId="13" xfId="0" applyNumberFormat="1" applyFont="1" applyFill="1" applyBorder="1" applyAlignment="1">
      <alignment horizontal="center" vertical="center" wrapText="1"/>
    </xf>
    <xf numFmtId="3" fontId="5" fillId="4" borderId="16" xfId="0" applyNumberFormat="1" applyFont="1" applyFill="1" applyBorder="1" applyAlignment="1">
      <alignment horizontal="center" vertical="center" wrapText="1"/>
    </xf>
    <xf numFmtId="164" fontId="5" fillId="4" borderId="23" xfId="0" applyNumberFormat="1" applyFont="1" applyFill="1" applyBorder="1" applyAlignment="1">
      <alignment horizontal="center" vertical="center" wrapText="1"/>
    </xf>
    <xf numFmtId="3" fontId="5" fillId="4" borderId="24" xfId="0" applyNumberFormat="1" applyFont="1" applyFill="1" applyBorder="1" applyAlignment="1">
      <alignment horizontal="center" vertical="center" wrapText="1"/>
    </xf>
    <xf numFmtId="3" fontId="5" fillId="4" borderId="13" xfId="0" applyNumberFormat="1" applyFont="1" applyFill="1" applyBorder="1" applyAlignment="1">
      <alignment horizontal="center" vertical="center" wrapText="1"/>
    </xf>
    <xf numFmtId="3" fontId="5" fillId="4" borderId="23" xfId="0" applyNumberFormat="1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shrinkToFit="1"/>
    </xf>
    <xf numFmtId="0" fontId="5" fillId="4" borderId="0" xfId="0" applyFont="1" applyFill="1" applyBorder="1" applyAlignment="1">
      <alignment horizontal="left" vertical="center" shrinkToFit="1"/>
    </xf>
    <xf numFmtId="0" fontId="5" fillId="4" borderId="19" xfId="0" applyFont="1" applyFill="1" applyBorder="1" applyAlignment="1">
      <alignment horizontal="center" vertical="center" wrapText="1"/>
    </xf>
    <xf numFmtId="3" fontId="5" fillId="4" borderId="13" xfId="0" applyNumberFormat="1" applyFont="1" applyFill="1" applyBorder="1" applyAlignment="1">
      <alignment horizontal="center" vertical="center" shrinkToFit="1"/>
    </xf>
    <xf numFmtId="164" fontId="2" fillId="4" borderId="15" xfId="0" applyNumberFormat="1" applyFont="1" applyFill="1" applyBorder="1" applyAlignment="1">
      <alignment horizontal="center" vertical="center" shrinkToFit="1"/>
    </xf>
    <xf numFmtId="0" fontId="2" fillId="4" borderId="15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left" vertical="center" shrinkToFit="1"/>
    </xf>
    <xf numFmtId="0" fontId="2" fillId="3" borderId="19" xfId="0" applyFont="1" applyFill="1" applyBorder="1" applyAlignment="1">
      <alignment horizontal="center" vertical="center" shrinkToFit="1"/>
    </xf>
    <xf numFmtId="0" fontId="2" fillId="4" borderId="19" xfId="0" applyFont="1" applyFill="1" applyBorder="1" applyAlignment="1">
      <alignment horizontal="center" vertical="center" shrinkToFit="1"/>
    </xf>
    <xf numFmtId="164" fontId="2" fillId="4" borderId="21" xfId="0" applyNumberFormat="1" applyFont="1" applyFill="1" applyBorder="1" applyAlignment="1">
      <alignment horizontal="center" vertical="center" shrinkToFit="1"/>
    </xf>
    <xf numFmtId="3" fontId="2" fillId="4" borderId="13" xfId="0" applyNumberFormat="1" applyFont="1" applyFill="1" applyBorder="1" applyAlignment="1">
      <alignment horizontal="center" vertical="center" wrapText="1"/>
    </xf>
    <xf numFmtId="3" fontId="2" fillId="4" borderId="16" xfId="0" applyNumberFormat="1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shrinkToFit="1"/>
    </xf>
    <xf numFmtId="164" fontId="2" fillId="4" borderId="20" xfId="0" applyNumberFormat="1" applyFont="1" applyFill="1" applyBorder="1" applyAlignment="1">
      <alignment horizontal="center" vertical="center" wrapText="1"/>
    </xf>
    <xf numFmtId="3" fontId="2" fillId="4" borderId="19" xfId="0" applyNumberFormat="1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164" fontId="2" fillId="4" borderId="25" xfId="0" applyNumberFormat="1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  <xf numFmtId="164" fontId="2" fillId="4" borderId="19" xfId="0" applyNumberFormat="1" applyFont="1" applyFill="1" applyBorder="1" applyAlignment="1">
      <alignment horizontal="center" vertical="center" wrapText="1"/>
    </xf>
    <xf numFmtId="164" fontId="2" fillId="4" borderId="19" xfId="0" applyNumberFormat="1" applyFont="1" applyFill="1" applyBorder="1" applyAlignment="1">
      <alignment horizontal="center" vertical="center" shrinkToFit="1"/>
    </xf>
    <xf numFmtId="164" fontId="2" fillId="4" borderId="14" xfId="0" applyNumberFormat="1" applyFont="1" applyFill="1" applyBorder="1" applyAlignment="1">
      <alignment horizontal="center" vertical="center" wrapText="1"/>
    </xf>
    <xf numFmtId="164" fontId="2" fillId="4" borderId="13" xfId="0" applyNumberFormat="1" applyFont="1" applyFill="1" applyBorder="1" applyAlignment="1">
      <alignment horizontal="center" vertical="center" wrapText="1"/>
    </xf>
    <xf numFmtId="3" fontId="5" fillId="4" borderId="23" xfId="0" applyNumberFormat="1" applyFont="1" applyFill="1" applyBorder="1" applyAlignment="1">
      <alignment horizontal="center" vertical="center" shrinkToFit="1"/>
    </xf>
    <xf numFmtId="0" fontId="5" fillId="5" borderId="25" xfId="0" applyFont="1" applyFill="1" applyBorder="1" applyAlignment="1">
      <alignment horizontal="left" vertical="center" shrinkToFit="1"/>
    </xf>
    <xf numFmtId="0" fontId="5" fillId="5" borderId="19" xfId="0" applyFont="1" applyFill="1" applyBorder="1" applyAlignment="1">
      <alignment horizontal="center" vertical="center" wrapText="1"/>
    </xf>
    <xf numFmtId="3" fontId="5" fillId="5" borderId="13" xfId="0" applyNumberFormat="1" applyFont="1" applyFill="1" applyBorder="1" applyAlignment="1">
      <alignment horizontal="center" vertical="center" shrinkToFit="1"/>
    </xf>
    <xf numFmtId="3" fontId="2" fillId="5" borderId="12" xfId="0" applyNumberFormat="1" applyFont="1" applyFill="1" applyBorder="1" applyAlignment="1">
      <alignment horizontal="center" vertical="center" shrinkToFit="1"/>
    </xf>
    <xf numFmtId="3" fontId="2" fillId="5" borderId="21" xfId="0" applyNumberFormat="1" applyFont="1" applyFill="1" applyBorder="1" applyAlignment="1">
      <alignment horizontal="center" vertical="center" wrapText="1" shrinkToFit="1"/>
    </xf>
    <xf numFmtId="3" fontId="2" fillId="5" borderId="15" xfId="0" applyNumberFormat="1" applyFont="1" applyFill="1" applyBorder="1" applyAlignment="1">
      <alignment horizontal="center" vertical="center" shrinkToFit="1"/>
    </xf>
    <xf numFmtId="3" fontId="2" fillId="5" borderId="14" xfId="0" applyNumberFormat="1" applyFont="1" applyFill="1" applyBorder="1" applyAlignment="1">
      <alignment horizontal="center" vertical="center" shrinkToFit="1"/>
    </xf>
    <xf numFmtId="3" fontId="2" fillId="5" borderId="19" xfId="0" applyNumberFormat="1" applyFont="1" applyFill="1" applyBorder="1" applyAlignment="1">
      <alignment horizontal="center" vertical="center" shrinkToFit="1"/>
    </xf>
    <xf numFmtId="0" fontId="3" fillId="5" borderId="21" xfId="0" applyFont="1" applyFill="1" applyBorder="1" applyAlignment="1">
      <alignment horizontal="center" vertical="center" shrinkToFit="1"/>
    </xf>
    <xf numFmtId="164" fontId="5" fillId="5" borderId="15" xfId="0" applyNumberFormat="1" applyFont="1" applyFill="1" applyBorder="1" applyAlignment="1">
      <alignment horizontal="center" vertical="center" wrapText="1"/>
    </xf>
    <xf numFmtId="164" fontId="5" fillId="5" borderId="14" xfId="0" applyNumberFormat="1" applyFont="1" applyFill="1" applyBorder="1" applyAlignment="1">
      <alignment horizontal="center" vertical="center" wrapText="1"/>
    </xf>
    <xf numFmtId="0" fontId="5" fillId="5" borderId="19" xfId="0" applyFont="1" applyFill="1" applyBorder="1" applyAlignment="1">
      <alignment horizontal="center" vertical="center" shrinkToFit="1"/>
    </xf>
    <xf numFmtId="164" fontId="5" fillId="5" borderId="25" xfId="0" applyNumberFormat="1" applyFont="1" applyFill="1" applyBorder="1" applyAlignment="1">
      <alignment horizontal="center" vertical="center" wrapText="1"/>
    </xf>
    <xf numFmtId="164" fontId="5" fillId="5" borderId="19" xfId="0" applyNumberFormat="1" applyFont="1" applyFill="1" applyBorder="1" applyAlignment="1">
      <alignment horizontal="center" vertical="center" wrapText="1"/>
    </xf>
    <xf numFmtId="0" fontId="3" fillId="5" borderId="25" xfId="0" applyFont="1" applyFill="1" applyBorder="1" applyAlignment="1">
      <alignment horizontal="center" vertical="center" shrinkToFit="1"/>
    </xf>
    <xf numFmtId="164" fontId="5" fillId="5" borderId="13" xfId="0" applyNumberFormat="1" applyFont="1" applyFill="1" applyBorder="1" applyAlignment="1">
      <alignment horizontal="center" vertical="center" wrapText="1"/>
    </xf>
    <xf numFmtId="3" fontId="5" fillId="5" borderId="16" xfId="0" applyNumberFormat="1" applyFont="1" applyFill="1" applyBorder="1" applyAlignment="1">
      <alignment horizontal="center" vertical="center" wrapText="1"/>
    </xf>
    <xf numFmtId="3" fontId="2" fillId="5" borderId="13" xfId="0" applyNumberFormat="1" applyFont="1" applyFill="1" applyBorder="1" applyAlignment="1">
      <alignment horizontal="center" vertical="center" shrinkToFit="1"/>
    </xf>
    <xf numFmtId="3" fontId="2" fillId="5" borderId="16" xfId="0" applyNumberFormat="1" applyFont="1" applyFill="1" applyBorder="1" applyAlignment="1">
      <alignment horizontal="center" vertical="center" shrinkToFit="1"/>
    </xf>
    <xf numFmtId="3" fontId="2" fillId="4" borderId="26" xfId="0" applyNumberFormat="1" applyFont="1" applyFill="1" applyBorder="1" applyAlignment="1">
      <alignment horizontal="center" vertical="center" shrinkToFit="1"/>
    </xf>
    <xf numFmtId="0" fontId="2" fillId="4" borderId="25" xfId="0" applyFont="1" applyFill="1" applyBorder="1" applyAlignment="1">
      <alignment horizontal="left" vertical="center" shrinkToFit="1"/>
    </xf>
    <xf numFmtId="3" fontId="2" fillId="4" borderId="11" xfId="0" applyNumberFormat="1" applyFont="1" applyFill="1" applyBorder="1" applyAlignment="1">
      <alignment horizontal="center" vertical="center" shrinkToFit="1"/>
    </xf>
    <xf numFmtId="3" fontId="2" fillId="4" borderId="12" xfId="0" applyNumberFormat="1" applyFont="1" applyFill="1" applyBorder="1" applyAlignment="1">
      <alignment horizontal="center" vertical="center" shrinkToFit="1"/>
    </xf>
    <xf numFmtId="3" fontId="2" fillId="4" borderId="21" xfId="0" applyNumberFormat="1" applyFont="1" applyFill="1" applyBorder="1" applyAlignment="1">
      <alignment horizontal="center" vertical="center" shrinkToFit="1"/>
    </xf>
    <xf numFmtId="3" fontId="2" fillId="4" borderId="15" xfId="0" applyNumberFormat="1" applyFont="1" applyFill="1" applyBorder="1" applyAlignment="1">
      <alignment horizontal="center" vertical="center" shrinkToFit="1"/>
    </xf>
    <xf numFmtId="3" fontId="2" fillId="4" borderId="14" xfId="0" applyNumberFormat="1" applyFont="1" applyFill="1" applyBorder="1" applyAlignment="1">
      <alignment horizontal="center" vertical="center" shrinkToFit="1"/>
    </xf>
    <xf numFmtId="0" fontId="3" fillId="4" borderId="15" xfId="0" applyFont="1" applyFill="1" applyBorder="1" applyAlignment="1">
      <alignment horizontal="center" vertical="center" shrinkToFit="1"/>
    </xf>
    <xf numFmtId="0" fontId="3" fillId="4" borderId="25" xfId="0" applyFont="1" applyFill="1" applyBorder="1" applyAlignment="1">
      <alignment horizontal="center" vertical="center" shrinkToFit="1"/>
    </xf>
    <xf numFmtId="0" fontId="2" fillId="4" borderId="25" xfId="0" applyFont="1" applyFill="1" applyBorder="1" applyAlignment="1">
      <alignment horizontal="center" vertical="center" shrinkToFit="1"/>
    </xf>
    <xf numFmtId="164" fontId="2" fillId="4" borderId="17" xfId="0" applyNumberFormat="1" applyFont="1" applyFill="1" applyBorder="1" applyAlignment="1">
      <alignment horizontal="center" vertical="center" shrinkToFit="1"/>
    </xf>
    <xf numFmtId="164" fontId="2" fillId="4" borderId="13" xfId="0" applyNumberFormat="1" applyFont="1" applyFill="1" applyBorder="1" applyAlignment="1">
      <alignment horizontal="center" vertical="center" shrinkToFit="1"/>
    </xf>
    <xf numFmtId="3" fontId="2" fillId="4" borderId="16" xfId="0" applyNumberFormat="1" applyFont="1" applyFill="1" applyBorder="1" applyAlignment="1">
      <alignment horizontal="center" vertical="center" shrinkToFit="1"/>
    </xf>
    <xf numFmtId="3" fontId="2" fillId="4" borderId="13" xfId="0" applyNumberFormat="1" applyFont="1" applyFill="1" applyBorder="1" applyAlignment="1">
      <alignment horizontal="center" vertical="center" shrinkToFit="1"/>
    </xf>
    <xf numFmtId="0" fontId="5" fillId="4" borderId="25" xfId="0" applyFont="1" applyFill="1" applyBorder="1" applyAlignment="1">
      <alignment horizontal="left" vertical="center" shrinkToFit="1"/>
    </xf>
    <xf numFmtId="164" fontId="5" fillId="4" borderId="21" xfId="0" applyNumberFormat="1" applyFont="1" applyFill="1" applyBorder="1" applyAlignment="1">
      <alignment horizontal="center" vertical="center" shrinkToFit="1"/>
    </xf>
    <xf numFmtId="0" fontId="5" fillId="4" borderId="14" xfId="0" applyFont="1" applyFill="1" applyBorder="1" applyAlignment="1">
      <alignment horizontal="center" vertical="center" shrinkToFit="1"/>
    </xf>
    <xf numFmtId="0" fontId="5" fillId="4" borderId="25" xfId="0" applyFont="1" applyFill="1" applyBorder="1" applyAlignment="1">
      <alignment horizontal="center" vertical="center" shrinkToFit="1"/>
    </xf>
    <xf numFmtId="164" fontId="5" fillId="4" borderId="17" xfId="0" applyNumberFormat="1" applyFont="1" applyFill="1" applyBorder="1" applyAlignment="1">
      <alignment horizontal="center" vertical="center" shrinkToFit="1"/>
    </xf>
    <xf numFmtId="164" fontId="5" fillId="4" borderId="13" xfId="0" applyNumberFormat="1" applyFont="1" applyFill="1" applyBorder="1" applyAlignment="1">
      <alignment horizontal="center" vertical="center" shrinkToFit="1"/>
    </xf>
    <xf numFmtId="3" fontId="5" fillId="4" borderId="16" xfId="0" applyNumberFormat="1" applyFont="1" applyFill="1" applyBorder="1" applyAlignment="1">
      <alignment horizontal="center" vertical="center" shrinkToFit="1"/>
    </xf>
    <xf numFmtId="3" fontId="2" fillId="4" borderId="21" xfId="0" applyNumberFormat="1" applyFont="1" applyFill="1" applyBorder="1" applyAlignment="1">
      <alignment horizontal="center" vertical="center" wrapText="1" shrinkToFit="1"/>
    </xf>
    <xf numFmtId="0" fontId="3" fillId="4" borderId="21" xfId="0" applyFont="1" applyFill="1" applyBorder="1" applyAlignment="1">
      <alignment horizontal="center" vertical="center" shrinkToFit="1"/>
    </xf>
    <xf numFmtId="164" fontId="5" fillId="4" borderId="19" xfId="0" applyNumberFormat="1" applyFont="1" applyFill="1" applyBorder="1" applyAlignment="1">
      <alignment horizontal="center" vertical="center" wrapText="1"/>
    </xf>
    <xf numFmtId="0" fontId="5" fillId="4" borderId="18" xfId="0" applyNumberFormat="1" applyFont="1" applyFill="1" applyBorder="1" applyAlignment="1">
      <alignment horizontal="center" vertical="center" wrapText="1"/>
    </xf>
    <xf numFmtId="164" fontId="5" fillId="4" borderId="17" xfId="0" applyNumberFormat="1" applyFont="1" applyFill="1" applyBorder="1" applyAlignment="1">
      <alignment horizontal="center" vertical="center" wrapText="1"/>
    </xf>
    <xf numFmtId="3" fontId="2" fillId="4" borderId="22" xfId="0" applyNumberFormat="1" applyFont="1" applyFill="1" applyBorder="1" applyAlignment="1">
      <alignment horizontal="center" vertical="center" shrinkToFit="1"/>
    </xf>
    <xf numFmtId="3" fontId="5" fillId="4" borderId="22" xfId="0" applyNumberFormat="1" applyFont="1" applyFill="1" applyBorder="1" applyAlignment="1">
      <alignment horizontal="center" vertical="center" shrinkToFit="1"/>
    </xf>
    <xf numFmtId="164" fontId="5" fillId="4" borderId="22" xfId="0" applyNumberFormat="1" applyFont="1" applyFill="1" applyBorder="1" applyAlignment="1">
      <alignment horizontal="center" vertical="center" shrinkToFit="1"/>
    </xf>
    <xf numFmtId="0" fontId="2" fillId="4" borderId="25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5" fillId="4" borderId="27" xfId="0" applyFont="1" applyFill="1" applyBorder="1" applyAlignment="1">
      <alignment horizontal="center" vertical="center" shrinkToFit="1"/>
    </xf>
    <xf numFmtId="164" fontId="5" fillId="4" borderId="27" xfId="0" applyNumberFormat="1" applyFont="1" applyFill="1" applyBorder="1" applyAlignment="1">
      <alignment horizontal="center" vertical="center" shrinkToFit="1"/>
    </xf>
    <xf numFmtId="164" fontId="5" fillId="4" borderId="28" xfId="0" applyNumberFormat="1" applyFont="1" applyFill="1" applyBorder="1" applyAlignment="1">
      <alignment horizontal="center" vertical="center" wrapText="1"/>
    </xf>
    <xf numFmtId="3" fontId="5" fillId="4" borderId="29" xfId="0" applyNumberFormat="1" applyFont="1" applyFill="1" applyBorder="1" applyAlignment="1">
      <alignment horizontal="center" vertical="center" wrapText="1"/>
    </xf>
    <xf numFmtId="3" fontId="5" fillId="4" borderId="28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 wrapText="1"/>
    </xf>
    <xf numFmtId="3" fontId="1" fillId="0" borderId="4" xfId="0" applyNumberFormat="1" applyFont="1" applyFill="1" applyBorder="1" applyAlignment="1">
      <alignment horizontal="center" vertical="center" wrapText="1"/>
    </xf>
    <xf numFmtId="3" fontId="1" fillId="0" borderId="5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3" fontId="1" fillId="0" borderId="6" xfId="0" applyNumberFormat="1" applyFont="1" applyFill="1" applyBorder="1" applyAlignment="1">
      <alignment horizontal="center" vertical="center" wrapText="1"/>
    </xf>
    <xf numFmtId="164" fontId="5" fillId="4" borderId="25" xfId="0" applyNumberFormat="1" applyFont="1" applyFill="1" applyBorder="1" applyAlignment="1">
      <alignment horizontal="center" vertical="center" wrapText="1"/>
    </xf>
    <xf numFmtId="164" fontId="5" fillId="5" borderId="25" xfId="0" applyNumberFormat="1" applyFont="1" applyFill="1" applyBorder="1" applyAlignment="1">
      <alignment horizontal="center" vertical="center" wrapText="1"/>
    </xf>
    <xf numFmtId="164" fontId="1" fillId="0" borderId="9" xfId="0" applyNumberFormat="1" applyFont="1" applyFill="1" applyBorder="1" applyAlignment="1">
      <alignment horizontal="center" vertical="center" wrapText="1"/>
    </xf>
    <xf numFmtId="0" fontId="0" fillId="0" borderId="0" xfId="0" applyFill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1"/>
  <sheetViews>
    <sheetView tabSelected="1" topLeftCell="A4" workbookViewId="0">
      <selection activeCell="AC19" sqref="AC19"/>
    </sheetView>
  </sheetViews>
  <sheetFormatPr defaultRowHeight="15.75"/>
  <cols>
    <col min="1" max="1" width="4.28515625" style="21" customWidth="1"/>
    <col min="2" max="2" width="18.28515625" style="22" hidden="1" customWidth="1"/>
    <col min="3" max="3" width="10.7109375" style="21" customWidth="1"/>
    <col min="4" max="4" width="11.85546875" style="21" customWidth="1"/>
    <col min="5" max="5" width="8.28515625" style="23" customWidth="1"/>
    <col min="6" max="6" width="10.42578125" style="24" customWidth="1"/>
    <col min="7" max="7" width="7.140625" style="24" hidden="1" customWidth="1"/>
    <col min="8" max="8" width="5.28515625" style="24" hidden="1" customWidth="1"/>
    <col min="9" max="9" width="6.140625" style="24" hidden="1" customWidth="1"/>
    <col min="10" max="10" width="10" style="23" customWidth="1"/>
    <col min="11" max="11" width="5.42578125" style="25" hidden="1" customWidth="1"/>
    <col min="12" max="12" width="6.85546875" style="25" hidden="1" customWidth="1"/>
    <col min="13" max="13" width="6.28515625" style="25" hidden="1" customWidth="1"/>
    <col min="14" max="14" width="10" style="25" customWidth="1"/>
    <col min="15" max="15" width="5.7109375" style="25" hidden="1" customWidth="1"/>
    <col min="16" max="16" width="10" style="25" customWidth="1"/>
    <col min="17" max="17" width="7.85546875" style="22" hidden="1" customWidth="1"/>
    <col min="18" max="18" width="9.140625" style="22" customWidth="1"/>
    <col min="19" max="19" width="0.140625" style="22" customWidth="1"/>
    <col min="20" max="20" width="17.7109375" style="22" hidden="1" customWidth="1"/>
    <col min="21" max="21" width="10.28515625" style="22" customWidth="1"/>
    <col min="22" max="22" width="13.28515625" style="24" customWidth="1"/>
    <col min="23" max="23" width="10" style="23" customWidth="1"/>
    <col min="24" max="24" width="12.7109375" style="24" customWidth="1"/>
  </cols>
  <sheetData>
    <row r="1" spans="1:27" ht="15.75" customHeight="1">
      <c r="A1" s="130" t="s">
        <v>47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</row>
    <row r="2" spans="1:27" ht="18.75" customHeight="1" thickBot="1">
      <c r="A2" s="131"/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</row>
    <row r="3" spans="1:27" ht="40.5" customHeight="1" thickBot="1">
      <c r="A3" s="132" t="s">
        <v>0</v>
      </c>
      <c r="B3" s="134" t="s">
        <v>1</v>
      </c>
      <c r="C3" s="134" t="s">
        <v>2</v>
      </c>
      <c r="D3" s="132" t="s">
        <v>3</v>
      </c>
      <c r="E3" s="128" t="s">
        <v>4</v>
      </c>
      <c r="F3" s="129"/>
      <c r="G3" s="128" t="s">
        <v>5</v>
      </c>
      <c r="H3" s="136"/>
      <c r="I3" s="136"/>
      <c r="J3" s="132" t="s">
        <v>43</v>
      </c>
      <c r="K3" s="128" t="s">
        <v>6</v>
      </c>
      <c r="L3" s="136"/>
      <c r="M3" s="136"/>
      <c r="N3" s="132" t="s">
        <v>7</v>
      </c>
      <c r="O3" s="128" t="s">
        <v>8</v>
      </c>
      <c r="P3" s="136"/>
      <c r="Q3" s="129"/>
      <c r="R3" s="128" t="s">
        <v>9</v>
      </c>
      <c r="S3" s="129"/>
      <c r="T3" s="126" t="s">
        <v>10</v>
      </c>
      <c r="U3" s="126" t="s">
        <v>11</v>
      </c>
      <c r="V3" s="127"/>
      <c r="W3" s="128" t="s">
        <v>12</v>
      </c>
      <c r="X3" s="129"/>
    </row>
    <row r="4" spans="1:27" s="7" customFormat="1" ht="33.75" customHeight="1" thickBot="1">
      <c r="A4" s="133"/>
      <c r="B4" s="135"/>
      <c r="C4" s="135"/>
      <c r="D4" s="133"/>
      <c r="E4" s="1" t="s">
        <v>13</v>
      </c>
      <c r="F4" s="1" t="s">
        <v>14</v>
      </c>
      <c r="G4" s="1" t="s">
        <v>15</v>
      </c>
      <c r="H4" s="1" t="s">
        <v>16</v>
      </c>
      <c r="I4" s="1" t="s">
        <v>17</v>
      </c>
      <c r="J4" s="133"/>
      <c r="K4" s="2" t="s">
        <v>18</v>
      </c>
      <c r="L4" s="3" t="s">
        <v>19</v>
      </c>
      <c r="M4" s="4" t="s">
        <v>20</v>
      </c>
      <c r="N4" s="133"/>
      <c r="O4" s="2" t="s">
        <v>21</v>
      </c>
      <c r="P4" s="3" t="s">
        <v>22</v>
      </c>
      <c r="Q4" s="3" t="s">
        <v>23</v>
      </c>
      <c r="R4" s="5" t="s">
        <v>24</v>
      </c>
      <c r="S4" s="5" t="s">
        <v>25</v>
      </c>
      <c r="T4" s="139"/>
      <c r="U4" s="6" t="s">
        <v>26</v>
      </c>
      <c r="V4" s="1" t="s">
        <v>4</v>
      </c>
      <c r="W4" s="1" t="s">
        <v>13</v>
      </c>
      <c r="X4" s="1" t="s">
        <v>14</v>
      </c>
    </row>
    <row r="5" spans="1:27" s="8" customFormat="1" ht="30" customHeight="1">
      <c r="A5" s="56">
        <v>1</v>
      </c>
      <c r="B5" s="91" t="s">
        <v>32</v>
      </c>
      <c r="C5" s="56">
        <v>1066</v>
      </c>
      <c r="D5" s="56">
        <v>10.37</v>
      </c>
      <c r="E5" s="92">
        <v>60000</v>
      </c>
      <c r="F5" s="93">
        <f t="shared" ref="F5:F21" si="0">D5*E5</f>
        <v>622200</v>
      </c>
      <c r="G5" s="94" t="s">
        <v>28</v>
      </c>
      <c r="H5" s="95" t="s">
        <v>28</v>
      </c>
      <c r="I5" s="96" t="s">
        <v>28</v>
      </c>
      <c r="J5" s="35">
        <v>300000</v>
      </c>
      <c r="K5" s="57"/>
      <c r="L5" s="97" t="s">
        <v>29</v>
      </c>
      <c r="M5" s="60"/>
      <c r="N5" s="35">
        <v>400000</v>
      </c>
      <c r="O5" s="98" t="s">
        <v>29</v>
      </c>
      <c r="P5" s="56"/>
      <c r="Q5" s="99"/>
      <c r="R5" s="56" t="s">
        <v>30</v>
      </c>
      <c r="S5" s="90"/>
      <c r="T5" s="100"/>
      <c r="U5" s="101" t="s">
        <v>31</v>
      </c>
      <c r="V5" s="102">
        <v>50000</v>
      </c>
      <c r="W5" s="103">
        <f t="shared" ref="W5:W21" si="1">X5/D5</f>
        <v>132324.01157184187</v>
      </c>
      <c r="X5" s="102">
        <f t="shared" ref="X5:X10" si="2">F5+J5+N5+V5</f>
        <v>1372200</v>
      </c>
    </row>
    <row r="6" spans="1:27" s="7" customFormat="1" ht="30" customHeight="1">
      <c r="A6" s="56">
        <v>2</v>
      </c>
      <c r="B6" s="104" t="s">
        <v>32</v>
      </c>
      <c r="C6" s="18">
        <v>1217</v>
      </c>
      <c r="D6" s="18">
        <v>10.45</v>
      </c>
      <c r="E6" s="92">
        <v>60000</v>
      </c>
      <c r="F6" s="93">
        <f t="shared" si="0"/>
        <v>627000</v>
      </c>
      <c r="G6" s="94" t="s">
        <v>28</v>
      </c>
      <c r="H6" s="95" t="s">
        <v>28</v>
      </c>
      <c r="I6" s="96" t="s">
        <v>28</v>
      </c>
      <c r="J6" s="35">
        <v>300000</v>
      </c>
      <c r="K6" s="105"/>
      <c r="L6" s="97" t="s">
        <v>29</v>
      </c>
      <c r="M6" s="106"/>
      <c r="N6" s="35">
        <v>400000</v>
      </c>
      <c r="O6" s="98" t="s">
        <v>29</v>
      </c>
      <c r="P6" s="18"/>
      <c r="Q6" s="107"/>
      <c r="R6" s="56" t="s">
        <v>30</v>
      </c>
      <c r="S6" s="90"/>
      <c r="T6" s="108"/>
      <c r="U6" s="109"/>
      <c r="V6" s="110"/>
      <c r="W6" s="103">
        <f t="shared" si="1"/>
        <v>126985.64593301437</v>
      </c>
      <c r="X6" s="102">
        <f t="shared" si="2"/>
        <v>1327000</v>
      </c>
    </row>
    <row r="7" spans="1:27" s="7" customFormat="1" ht="30" customHeight="1">
      <c r="A7" s="56">
        <v>3</v>
      </c>
      <c r="B7" s="104" t="s">
        <v>27</v>
      </c>
      <c r="C7" s="18">
        <v>1067</v>
      </c>
      <c r="D7" s="18">
        <v>10.28</v>
      </c>
      <c r="E7" s="92">
        <v>60000</v>
      </c>
      <c r="F7" s="93">
        <f t="shared" si="0"/>
        <v>616800</v>
      </c>
      <c r="G7" s="94" t="s">
        <v>28</v>
      </c>
      <c r="H7" s="95" t="s">
        <v>28</v>
      </c>
      <c r="I7" s="96" t="s">
        <v>28</v>
      </c>
      <c r="J7" s="35">
        <v>300000</v>
      </c>
      <c r="K7" s="105"/>
      <c r="L7" s="97" t="s">
        <v>29</v>
      </c>
      <c r="M7" s="106"/>
      <c r="N7" s="35">
        <v>400000</v>
      </c>
      <c r="O7" s="98" t="s">
        <v>29</v>
      </c>
      <c r="P7" s="18"/>
      <c r="Q7" s="107"/>
      <c r="R7" s="18" t="s">
        <v>30</v>
      </c>
      <c r="S7" s="90"/>
      <c r="T7" s="108"/>
      <c r="U7" s="109"/>
      <c r="V7" s="110"/>
      <c r="W7" s="103">
        <f t="shared" si="1"/>
        <v>128093.38521400779</v>
      </c>
      <c r="X7" s="102">
        <f t="shared" si="2"/>
        <v>1316800</v>
      </c>
      <c r="Y7" s="140"/>
      <c r="Z7" s="140"/>
      <c r="AA7" s="140"/>
    </row>
    <row r="8" spans="1:27" s="7" customFormat="1" ht="30" customHeight="1">
      <c r="A8" s="56">
        <v>4</v>
      </c>
      <c r="B8" s="104" t="s">
        <v>32</v>
      </c>
      <c r="C8" s="18">
        <v>1037</v>
      </c>
      <c r="D8" s="18">
        <v>10.06</v>
      </c>
      <c r="E8" s="92">
        <v>60000</v>
      </c>
      <c r="F8" s="93">
        <f t="shared" si="0"/>
        <v>603600</v>
      </c>
      <c r="G8" s="94" t="s">
        <v>28</v>
      </c>
      <c r="H8" s="95" t="s">
        <v>28</v>
      </c>
      <c r="I8" s="96" t="s">
        <v>28</v>
      </c>
      <c r="J8" s="35">
        <v>300000</v>
      </c>
      <c r="K8" s="105"/>
      <c r="L8" s="97" t="s">
        <v>29</v>
      </c>
      <c r="M8" s="106"/>
      <c r="N8" s="35">
        <v>400000</v>
      </c>
      <c r="O8" s="98" t="s">
        <v>29</v>
      </c>
      <c r="P8" s="18"/>
      <c r="Q8" s="107"/>
      <c r="R8" s="18" t="s">
        <v>30</v>
      </c>
      <c r="S8" s="90"/>
      <c r="T8" s="108"/>
      <c r="U8" s="109"/>
      <c r="V8" s="110"/>
      <c r="W8" s="103">
        <f t="shared" si="1"/>
        <v>129582.50497017892</v>
      </c>
      <c r="X8" s="102">
        <f t="shared" si="2"/>
        <v>1303600</v>
      </c>
      <c r="Y8" s="140"/>
      <c r="Z8" s="140"/>
      <c r="AA8" s="140"/>
    </row>
    <row r="9" spans="1:27" s="7" customFormat="1" ht="30" customHeight="1">
      <c r="A9" s="55">
        <v>5</v>
      </c>
      <c r="B9" s="54" t="s">
        <v>27</v>
      </c>
      <c r="C9" s="27">
        <v>1068</v>
      </c>
      <c r="D9" s="27">
        <v>10.95</v>
      </c>
      <c r="E9" s="30">
        <v>45000</v>
      </c>
      <c r="F9" s="9">
        <f t="shared" si="0"/>
        <v>492749.99999999994</v>
      </c>
      <c r="G9" s="29" t="s">
        <v>28</v>
      </c>
      <c r="H9" s="11" t="s">
        <v>28</v>
      </c>
      <c r="I9" s="31" t="s">
        <v>28</v>
      </c>
      <c r="J9" s="34">
        <v>300000</v>
      </c>
      <c r="K9" s="32" t="s">
        <v>29</v>
      </c>
      <c r="L9" s="13"/>
      <c r="M9" s="36"/>
      <c r="N9" s="34">
        <v>0</v>
      </c>
      <c r="O9" s="38"/>
      <c r="P9" s="27" t="s">
        <v>33</v>
      </c>
      <c r="Q9" s="48"/>
      <c r="R9" s="27" t="s">
        <v>34</v>
      </c>
      <c r="S9" s="40" t="s">
        <v>35</v>
      </c>
      <c r="T9" s="14" t="s">
        <v>36</v>
      </c>
      <c r="U9" s="15"/>
      <c r="V9" s="16"/>
      <c r="W9" s="10">
        <f t="shared" si="1"/>
        <v>72397.260273972614</v>
      </c>
      <c r="X9" s="12">
        <f t="shared" si="2"/>
        <v>792750</v>
      </c>
      <c r="Y9" s="140"/>
      <c r="Z9" s="140"/>
      <c r="AA9" s="140"/>
    </row>
    <row r="10" spans="1:27" ht="30" customHeight="1">
      <c r="A10" s="56">
        <f>A9+1</f>
        <v>6</v>
      </c>
      <c r="B10" s="104" t="s">
        <v>27</v>
      </c>
      <c r="C10" s="50">
        <v>1165</v>
      </c>
      <c r="D10" s="50">
        <v>11.55</v>
      </c>
      <c r="E10" s="51">
        <v>60000</v>
      </c>
      <c r="F10" s="93">
        <f t="shared" si="0"/>
        <v>693000</v>
      </c>
      <c r="G10" s="111" t="s">
        <v>28</v>
      </c>
      <c r="H10" s="95" t="s">
        <v>28</v>
      </c>
      <c r="I10" s="96" t="s">
        <v>28</v>
      </c>
      <c r="J10" s="35">
        <v>300000</v>
      </c>
      <c r="K10" s="112" t="s">
        <v>29</v>
      </c>
      <c r="L10" s="20"/>
      <c r="M10" s="26"/>
      <c r="N10" s="37">
        <v>400000</v>
      </c>
      <c r="O10" s="39"/>
      <c r="P10" s="113"/>
      <c r="Q10" s="39"/>
      <c r="R10" s="18" t="s">
        <v>30</v>
      </c>
      <c r="S10" s="114"/>
      <c r="T10" s="115"/>
      <c r="U10" s="42"/>
      <c r="V10" s="43"/>
      <c r="W10" s="103">
        <f t="shared" si="1"/>
        <v>120606.06060606059</v>
      </c>
      <c r="X10" s="102">
        <f t="shared" si="2"/>
        <v>1393000</v>
      </c>
      <c r="Y10" s="140"/>
      <c r="Z10" s="140"/>
      <c r="AA10" s="140"/>
    </row>
    <row r="11" spans="1:27" ht="33.75" customHeight="1">
      <c r="A11" s="56">
        <f t="shared" ref="A11:A21" si="3">A10+1</f>
        <v>7</v>
      </c>
      <c r="B11" s="104" t="s">
        <v>27</v>
      </c>
      <c r="C11" s="50">
        <v>1191</v>
      </c>
      <c r="D11" s="50">
        <v>12.02</v>
      </c>
      <c r="E11" s="51">
        <v>45000</v>
      </c>
      <c r="F11" s="93">
        <f t="shared" si="0"/>
        <v>540900</v>
      </c>
      <c r="G11" s="111" t="s">
        <v>28</v>
      </c>
      <c r="H11" s="95" t="s">
        <v>28</v>
      </c>
      <c r="I11" s="96" t="s">
        <v>28</v>
      </c>
      <c r="J11" s="35">
        <v>300000</v>
      </c>
      <c r="K11" s="112" t="s">
        <v>29</v>
      </c>
      <c r="L11" s="20"/>
      <c r="M11" s="26"/>
      <c r="N11" s="18">
        <v>0</v>
      </c>
      <c r="O11" s="39"/>
      <c r="P11" s="113" t="s">
        <v>37</v>
      </c>
      <c r="Q11" s="39"/>
      <c r="R11" s="18" t="s">
        <v>30</v>
      </c>
      <c r="S11" s="137" t="s">
        <v>38</v>
      </c>
      <c r="T11" s="137"/>
      <c r="U11" s="42"/>
      <c r="V11" s="43" t="s">
        <v>42</v>
      </c>
      <c r="W11" s="103">
        <f t="shared" si="1"/>
        <v>69958.402662229622</v>
      </c>
      <c r="X11" s="102">
        <f>F11+J11+N11</f>
        <v>840900</v>
      </c>
      <c r="Y11" s="140"/>
      <c r="Z11" s="140"/>
      <c r="AA11" s="140"/>
    </row>
    <row r="12" spans="1:27" ht="35.25" customHeight="1">
      <c r="A12" s="56">
        <f t="shared" si="3"/>
        <v>8</v>
      </c>
      <c r="B12" s="71" t="s">
        <v>27</v>
      </c>
      <c r="C12" s="72">
        <v>1483</v>
      </c>
      <c r="D12" s="72">
        <v>10.42</v>
      </c>
      <c r="E12" s="73">
        <v>35000</v>
      </c>
      <c r="F12" s="74">
        <f t="shared" si="0"/>
        <v>364700</v>
      </c>
      <c r="G12" s="75" t="s">
        <v>18</v>
      </c>
      <c r="H12" s="76" t="s">
        <v>18</v>
      </c>
      <c r="I12" s="77" t="s">
        <v>18</v>
      </c>
      <c r="J12" s="78">
        <v>0</v>
      </c>
      <c r="K12" s="79" t="s">
        <v>29</v>
      </c>
      <c r="L12" s="80"/>
      <c r="M12" s="81"/>
      <c r="N12" s="82">
        <v>0</v>
      </c>
      <c r="O12" s="83"/>
      <c r="P12" s="84" t="s">
        <v>37</v>
      </c>
      <c r="Q12" s="85" t="s">
        <v>29</v>
      </c>
      <c r="R12" s="82" t="s">
        <v>30</v>
      </c>
      <c r="S12" s="138" t="s">
        <v>39</v>
      </c>
      <c r="T12" s="138"/>
      <c r="U12" s="86"/>
      <c r="V12" s="87" t="s">
        <v>41</v>
      </c>
      <c r="W12" s="88">
        <f t="shared" si="1"/>
        <v>35000</v>
      </c>
      <c r="X12" s="89">
        <f>F12+J12+N12</f>
        <v>364700</v>
      </c>
      <c r="Y12" s="140"/>
      <c r="Z12" s="140"/>
      <c r="AA12" s="140"/>
    </row>
    <row r="13" spans="1:27" ht="30" customHeight="1">
      <c r="A13" s="56">
        <f t="shared" si="3"/>
        <v>9</v>
      </c>
      <c r="B13" s="49"/>
      <c r="C13" s="56">
        <v>1195</v>
      </c>
      <c r="D13" s="56">
        <v>9.1</v>
      </c>
      <c r="E13" s="58">
        <v>60000</v>
      </c>
      <c r="F13" s="59">
        <f t="shared" si="0"/>
        <v>546000</v>
      </c>
      <c r="G13" s="57" t="s">
        <v>28</v>
      </c>
      <c r="H13" s="52" t="s">
        <v>28</v>
      </c>
      <c r="I13" s="60" t="s">
        <v>28</v>
      </c>
      <c r="J13" s="62">
        <v>300000</v>
      </c>
      <c r="K13" s="61" t="s">
        <v>44</v>
      </c>
      <c r="L13" s="53"/>
      <c r="M13" s="63"/>
      <c r="N13" s="37">
        <v>400000</v>
      </c>
      <c r="O13" s="64"/>
      <c r="P13" s="66" t="s">
        <v>45</v>
      </c>
      <c r="Q13" s="119"/>
      <c r="R13" s="120" t="s">
        <v>30</v>
      </c>
      <c r="S13" s="65"/>
      <c r="T13" s="68"/>
      <c r="U13" s="69"/>
      <c r="V13" s="59"/>
      <c r="W13" s="58">
        <f t="shared" si="1"/>
        <v>136923.07692307694</v>
      </c>
      <c r="X13" s="59">
        <f t="shared" ref="X13:X17" si="4">F13+J13+N13</f>
        <v>1246000</v>
      </c>
      <c r="Y13" s="140"/>
      <c r="Z13" s="140"/>
      <c r="AA13" s="140"/>
    </row>
    <row r="14" spans="1:27" ht="30" customHeight="1">
      <c r="A14" s="56">
        <f t="shared" si="3"/>
        <v>10</v>
      </c>
      <c r="B14" s="49"/>
      <c r="C14" s="56">
        <v>1237</v>
      </c>
      <c r="D14" s="56">
        <v>8.98</v>
      </c>
      <c r="E14" s="58">
        <v>60000</v>
      </c>
      <c r="F14" s="59">
        <f t="shared" si="0"/>
        <v>538800</v>
      </c>
      <c r="G14" s="57" t="s">
        <v>28</v>
      </c>
      <c r="H14" s="52" t="s">
        <v>28</v>
      </c>
      <c r="I14" s="60" t="s">
        <v>28</v>
      </c>
      <c r="J14" s="62">
        <v>300000</v>
      </c>
      <c r="K14" s="61" t="s">
        <v>44</v>
      </c>
      <c r="L14" s="53"/>
      <c r="M14" s="63"/>
      <c r="N14" s="37">
        <v>400000</v>
      </c>
      <c r="O14" s="64"/>
      <c r="P14" s="66" t="s">
        <v>45</v>
      </c>
      <c r="Q14" s="119"/>
      <c r="R14" s="120" t="s">
        <v>30</v>
      </c>
      <c r="S14" s="65"/>
      <c r="T14" s="68"/>
      <c r="U14" s="69"/>
      <c r="V14" s="59"/>
      <c r="W14" s="58">
        <f t="shared" si="1"/>
        <v>137951.0022271715</v>
      </c>
      <c r="X14" s="59">
        <f t="shared" si="4"/>
        <v>1238800</v>
      </c>
    </row>
    <row r="15" spans="1:27" ht="30" customHeight="1">
      <c r="A15" s="56">
        <f t="shared" si="3"/>
        <v>11</v>
      </c>
      <c r="B15" s="49"/>
      <c r="C15" s="56">
        <v>1169</v>
      </c>
      <c r="D15" s="56">
        <v>9.19</v>
      </c>
      <c r="E15" s="58">
        <v>60000</v>
      </c>
      <c r="F15" s="59">
        <f t="shared" si="0"/>
        <v>551400</v>
      </c>
      <c r="G15" s="57" t="s">
        <v>28</v>
      </c>
      <c r="H15" s="52" t="s">
        <v>28</v>
      </c>
      <c r="I15" s="60" t="s">
        <v>28</v>
      </c>
      <c r="J15" s="62">
        <v>300000</v>
      </c>
      <c r="K15" s="61" t="s">
        <v>44</v>
      </c>
      <c r="L15" s="53"/>
      <c r="M15" s="63"/>
      <c r="N15" s="37">
        <v>400000</v>
      </c>
      <c r="O15" s="64"/>
      <c r="P15" s="66" t="s">
        <v>45</v>
      </c>
      <c r="Q15" s="119"/>
      <c r="R15" s="120" t="s">
        <v>30</v>
      </c>
      <c r="S15" s="65"/>
      <c r="T15" s="68"/>
      <c r="U15" s="69"/>
      <c r="V15" s="59"/>
      <c r="W15" s="58">
        <f t="shared" si="1"/>
        <v>136169.74972796519</v>
      </c>
      <c r="X15" s="59">
        <f t="shared" si="4"/>
        <v>1251400</v>
      </c>
    </row>
    <row r="16" spans="1:27" ht="30" customHeight="1">
      <c r="A16" s="56">
        <f t="shared" si="3"/>
        <v>12</v>
      </c>
      <c r="B16" s="49"/>
      <c r="C16" s="56">
        <v>1196</v>
      </c>
      <c r="D16" s="56">
        <v>9.07</v>
      </c>
      <c r="E16" s="58">
        <v>60000</v>
      </c>
      <c r="F16" s="59">
        <f t="shared" si="0"/>
        <v>544200</v>
      </c>
      <c r="G16" s="57" t="s">
        <v>28</v>
      </c>
      <c r="H16" s="52" t="s">
        <v>28</v>
      </c>
      <c r="I16" s="60" t="s">
        <v>28</v>
      </c>
      <c r="J16" s="62">
        <v>300000</v>
      </c>
      <c r="K16" s="61" t="s">
        <v>44</v>
      </c>
      <c r="L16" s="53"/>
      <c r="M16" s="63"/>
      <c r="N16" s="37">
        <v>400000</v>
      </c>
      <c r="O16" s="64"/>
      <c r="P16" s="67" t="s">
        <v>46</v>
      </c>
      <c r="Q16" s="119"/>
      <c r="R16" s="120" t="s">
        <v>30</v>
      </c>
      <c r="S16" s="65"/>
      <c r="T16" s="68"/>
      <c r="U16" s="69"/>
      <c r="V16" s="59"/>
      <c r="W16" s="58">
        <f t="shared" si="1"/>
        <v>137177.50826901873</v>
      </c>
      <c r="X16" s="59">
        <f t="shared" si="4"/>
        <v>1244200</v>
      </c>
    </row>
    <row r="17" spans="1:24" ht="30" customHeight="1">
      <c r="A17" s="56">
        <f t="shared" si="3"/>
        <v>13</v>
      </c>
      <c r="B17" s="49"/>
      <c r="C17" s="56">
        <v>1039</v>
      </c>
      <c r="D17" s="56">
        <v>9.0500000000000007</v>
      </c>
      <c r="E17" s="58">
        <v>60000</v>
      </c>
      <c r="F17" s="59">
        <f t="shared" si="0"/>
        <v>543000</v>
      </c>
      <c r="G17" s="57" t="s">
        <v>28</v>
      </c>
      <c r="H17" s="52" t="s">
        <v>28</v>
      </c>
      <c r="I17" s="60" t="s">
        <v>28</v>
      </c>
      <c r="J17" s="62">
        <v>300000</v>
      </c>
      <c r="K17" s="61" t="s">
        <v>44</v>
      </c>
      <c r="L17" s="53"/>
      <c r="M17" s="63"/>
      <c r="N17" s="37">
        <v>400000</v>
      </c>
      <c r="O17" s="64"/>
      <c r="P17" s="67" t="s">
        <v>46</v>
      </c>
      <c r="Q17" s="119"/>
      <c r="R17" s="120" t="s">
        <v>30</v>
      </c>
      <c r="S17" s="65"/>
      <c r="T17" s="68"/>
      <c r="U17" s="69"/>
      <c r="V17" s="59"/>
      <c r="W17" s="58">
        <f t="shared" si="1"/>
        <v>137348.06629834254</v>
      </c>
      <c r="X17" s="59">
        <f t="shared" si="4"/>
        <v>1243000</v>
      </c>
    </row>
    <row r="18" spans="1:24" ht="30" customHeight="1">
      <c r="A18" s="56">
        <f t="shared" si="3"/>
        <v>14</v>
      </c>
      <c r="B18" s="17"/>
      <c r="C18" s="18">
        <v>1077</v>
      </c>
      <c r="D18" s="18">
        <v>10.119999999999999</v>
      </c>
      <c r="E18" s="51">
        <v>60000</v>
      </c>
      <c r="F18" s="59">
        <f t="shared" si="0"/>
        <v>607200</v>
      </c>
      <c r="G18" s="19"/>
      <c r="H18" s="19"/>
      <c r="I18" s="19"/>
      <c r="J18" s="35">
        <v>300000</v>
      </c>
      <c r="K18" s="17"/>
      <c r="L18" s="17"/>
      <c r="M18" s="17"/>
      <c r="N18" s="37">
        <v>400000</v>
      </c>
      <c r="O18" s="17"/>
      <c r="P18" s="41"/>
      <c r="Q18" s="17"/>
      <c r="R18" s="18" t="s">
        <v>30</v>
      </c>
      <c r="S18" s="33"/>
      <c r="T18" s="26"/>
      <c r="U18" s="42"/>
      <c r="V18" s="43"/>
      <c r="W18" s="46">
        <f t="shared" si="1"/>
        <v>129169.9604743083</v>
      </c>
      <c r="X18" s="43">
        <f>F18+J18+N18</f>
        <v>1307200</v>
      </c>
    </row>
    <row r="19" spans="1:24" ht="30" customHeight="1">
      <c r="A19" s="56">
        <f t="shared" si="3"/>
        <v>15</v>
      </c>
      <c r="B19" s="17"/>
      <c r="C19" s="121">
        <v>1116</v>
      </c>
      <c r="D19" s="121">
        <v>10.58</v>
      </c>
      <c r="E19" s="51">
        <v>60000</v>
      </c>
      <c r="F19" s="59">
        <f t="shared" si="0"/>
        <v>634800</v>
      </c>
      <c r="G19" s="19"/>
      <c r="H19" s="19"/>
      <c r="I19" s="19"/>
      <c r="J19" s="35">
        <v>300000</v>
      </c>
      <c r="K19" s="17"/>
      <c r="L19" s="17"/>
      <c r="M19" s="17"/>
      <c r="N19" s="62">
        <v>400000</v>
      </c>
      <c r="O19" s="17"/>
      <c r="P19" s="122"/>
      <c r="Q19" s="17"/>
      <c r="R19" s="121" t="s">
        <v>30</v>
      </c>
      <c r="S19" s="33"/>
      <c r="T19" s="26"/>
      <c r="U19" s="123"/>
      <c r="V19" s="124"/>
      <c r="W19" s="125">
        <f t="shared" si="1"/>
        <v>126162.57088846881</v>
      </c>
      <c r="X19" s="124">
        <f>F19+J19+N19</f>
        <v>1334800</v>
      </c>
    </row>
    <row r="20" spans="1:24" ht="30" customHeight="1">
      <c r="A20" s="56">
        <f t="shared" si="3"/>
        <v>16</v>
      </c>
      <c r="B20" s="17"/>
      <c r="C20" s="121">
        <v>1173</v>
      </c>
      <c r="D20" s="121">
        <v>9.1199999999999992</v>
      </c>
      <c r="E20" s="51">
        <v>60000</v>
      </c>
      <c r="F20" s="59">
        <f t="shared" si="0"/>
        <v>547200</v>
      </c>
      <c r="G20" s="19"/>
      <c r="H20" s="19"/>
      <c r="I20" s="19"/>
      <c r="J20" s="35">
        <v>300000</v>
      </c>
      <c r="K20" s="17"/>
      <c r="L20" s="17"/>
      <c r="M20" s="17"/>
      <c r="N20" s="62">
        <v>400000</v>
      </c>
      <c r="O20" s="17"/>
      <c r="P20" s="122"/>
      <c r="Q20" s="17"/>
      <c r="R20" s="121" t="s">
        <v>30</v>
      </c>
      <c r="S20" s="33"/>
      <c r="T20" s="26"/>
      <c r="U20" s="123"/>
      <c r="V20" s="124"/>
      <c r="W20" s="125">
        <f t="shared" si="1"/>
        <v>136754.3859649123</v>
      </c>
      <c r="X20" s="124">
        <f>F20+J20+N20</f>
        <v>1247200</v>
      </c>
    </row>
    <row r="21" spans="1:24" ht="30" customHeight="1" thickBot="1">
      <c r="A21" s="56">
        <f t="shared" si="3"/>
        <v>17</v>
      </c>
      <c r="B21" s="17"/>
      <c r="C21" s="28">
        <v>1199</v>
      </c>
      <c r="D21" s="28">
        <v>9.65</v>
      </c>
      <c r="E21" s="70">
        <v>60000</v>
      </c>
      <c r="F21" s="59">
        <f t="shared" si="0"/>
        <v>579000</v>
      </c>
      <c r="G21" s="19"/>
      <c r="H21" s="19"/>
      <c r="I21" s="19"/>
      <c r="J21" s="116">
        <v>300000</v>
      </c>
      <c r="K21" s="17"/>
      <c r="L21" s="17"/>
      <c r="M21" s="17"/>
      <c r="N21" s="117">
        <v>400000</v>
      </c>
      <c r="O21" s="17"/>
      <c r="P21" s="118" t="s">
        <v>40</v>
      </c>
      <c r="Q21" s="17"/>
      <c r="R21" s="28" t="s">
        <v>30</v>
      </c>
      <c r="S21" s="33"/>
      <c r="T21" s="26"/>
      <c r="U21" s="44"/>
      <c r="V21" s="45"/>
      <c r="W21" s="47">
        <f t="shared" si="1"/>
        <v>132538.86010362694</v>
      </c>
      <c r="X21" s="45">
        <f t="shared" ref="X21" si="5">F21+J21+N21</f>
        <v>1279000</v>
      </c>
    </row>
  </sheetData>
  <mergeCells count="17">
    <mergeCell ref="S11:T11"/>
    <mergeCell ref="S12:T12"/>
    <mergeCell ref="O3:Q3"/>
    <mergeCell ref="R3:S3"/>
    <mergeCell ref="T3:T4"/>
    <mergeCell ref="U3:V3"/>
    <mergeCell ref="W3:X3"/>
    <mergeCell ref="A1:X2"/>
    <mergeCell ref="A3:A4"/>
    <mergeCell ref="B3:B4"/>
    <mergeCell ref="C3:C4"/>
    <mergeCell ref="D3:D4"/>
    <mergeCell ref="E3:F3"/>
    <mergeCell ref="G3:I3"/>
    <mergeCell ref="J3:J4"/>
    <mergeCell ref="K3:M3"/>
    <mergeCell ref="N3:N4"/>
  </mergeCells>
  <pageMargins left="0" right="0" top="0" bottom="0" header="0" footer="0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Прайс </vt:lpstr>
      <vt:lpstr>'Прайс '!Область_печати</vt:lpstr>
    </vt:vector>
  </TitlesOfParts>
  <Company>***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Блези</dc:creator>
  <cp:lastModifiedBy>Блези</cp:lastModifiedBy>
  <cp:lastPrinted>2022-11-10T13:18:50Z</cp:lastPrinted>
  <dcterms:created xsi:type="dcterms:W3CDTF">2021-04-07T13:16:45Z</dcterms:created>
  <dcterms:modified xsi:type="dcterms:W3CDTF">2022-11-10T13:46:05Z</dcterms:modified>
</cp:coreProperties>
</file>